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<sst xmlns="http://schemas.openxmlformats.org/spreadsheetml/2006/main" count="240" uniqueCount="150">
  <si>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</si>
  <si>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</si>
  <si>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</si>
  <si>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</si>
  <si>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</si>
  <si>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</si>
  <si>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</si>
  <si>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</si>
  <si>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</si>
  <si>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</si>
  <si>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</si>
  <si>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</si>
  <si>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</si>
  <si>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</si>
  <si>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</si>
  <si>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</si>
  <si>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</si>
  <si>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</si>
  <si>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</si>
  <si>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</si>
  <si>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</si>
  <si>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</si>
  <si>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</si>
  <si>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</si>
  <si>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</si>
  <si>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</si>
  <si>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</si>
  <si>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</si>
  <si>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</si>
  <si>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</si>
  <si>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</si>
  <si>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</si>
  <si>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</si>
  <si>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</si>
  <si>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</si>
  <si>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</si>
  <si>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</si>
  <si>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</si>
  <si>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</si>
  <si>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</si>
  <si>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</si>
  <si>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</si>
  <si>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</si>
  <si>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</si>
  <si>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</si>
  <si>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</si>
  <si>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</si>
  <si>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</si>
  <si>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</si>
  <si>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</si>
  <si>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</si>
  <si>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</si>
  <si>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</si>
  <si>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</si>
  <si>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</si>
  <si>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</si>
  <si>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</si>
  <si>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</si>
  <si>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</si>
  <si>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</si>
  <si>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</si>
  <si>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</si>
  <si>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</si>
  <si>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</si>
  <si>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</si>
  <si>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</si>
  <si>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</si>
  <si>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</si>
  <si>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</si>
  <si>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</si>
  <si>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</si>
  <si>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</si>
  <si>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</si>
  <si>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</si>
  <si>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</si>
  <si>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</si>
  <si>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</si>
  <si>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</si>
  <si>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</si>
  <si>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</si>
  <si>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</si>
  <si>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</si>
  <si>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</si>
  <si>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</si>
  <si>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</si>
  <si>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</si>
  <si>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</si>
  <si>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</si>
  <si>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</si>
  <si>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</si>
  <si>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</si>
  <si>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</si>
  <si>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</si>
  <si>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</si>
  <si>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</si>
  <si>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</si>
  <si>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</si>
  <si>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</si>
  <si>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</si>
  <si>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</si>
  <si>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</si>
  <si>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</si>
  <si>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</si>
  <si>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</si>
  <si>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</si>
  <si>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</si>
  <si>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</si>
  <si>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</si>
  <si>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</si>
  <si>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</si>
  <si>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</si>
  <si>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</si>
  <si>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</si>
  <si>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</si>
  <si>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</si>
  <si>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</si>
  <si>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</si>
  <si>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</si>
  <si>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</si>
  <si>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</si>
  <si>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</si>
  <si>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</si>
  <si>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</si>
  <si>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</si>
  <si>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</si>
  <si>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</si>
  <si>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</si>
  <si>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</si>
  <si>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</si>
  <si>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Increase return</t>
  </si>
  <si>
    <t>Increase in W/S allocator due the affect of the TP allocator</t>
  </si>
  <si>
    <t>Increase in allocator due the affect of the TP allocator</t>
  </si>
  <si>
    <t>Initial 2015 Projected Data to REVISED 2015 Projected Data</t>
  </si>
  <si>
    <t>Initial 2015 Projected Data</t>
  </si>
  <si>
    <t>Revised 2015 Projected Data</t>
  </si>
  <si>
    <t>Additional plant investment for revised Base Plan project costs</t>
  </si>
  <si>
    <t>Revised Base Plan costs and increased NPCC</t>
  </si>
  <si>
    <t>Decrease in refund due to increased CWIP from revised 2013 Baseline True-Up Adjustment</t>
  </si>
  <si>
    <t>Decrease in surcharge due to increased Zonal ATRR in 2013 Baseline True-Up Adjustment</t>
  </si>
  <si>
    <t>Increase in overall revenue requirement</t>
  </si>
  <si>
    <t>Increase plant investment on Base Plan project and TP allocator</t>
  </si>
  <si>
    <t>Increase in depreciation due to increase in plant investment</t>
  </si>
  <si>
    <t>Increased plant investment greater than increased depreciation</t>
  </si>
  <si>
    <t>Increase in GP and / or W/S allocator(s)</t>
  </si>
  <si>
    <t>Increase in GP allocator due to increase in Transmission Plant</t>
  </si>
  <si>
    <t>Increase in TP allocator due to increase in Transmission Plant</t>
  </si>
  <si>
    <t>Increase in NP allocator due to increase in Transmission Plant</t>
  </si>
  <si>
    <t>Increase return due to increase in Rate Base</t>
  </si>
  <si>
    <t>Increase due to increases in Taxes, Depreciation and Return</t>
  </si>
  <si>
    <t xml:space="preserve">Increase in allocator due increase in Base Plan project costs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</si>
</sst>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64" fontId="3" fillId="0" borderId="0" xfId="56" applyNumberFormat="1" applyFont="1" applyAlignment="1">
      <alignment vertical="top" wrapText="1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54" t="s">
        <v>132</v>
      </c>
      <c r="B4" s="154"/>
      <c r="C4" s="154"/>
      <c r="D4" s="154"/>
      <c r="E4" s="154"/>
      <c r="F4" s="154"/>
      <c r="G4" s="154"/>
      <c r="H4" s="154"/>
      <c r="I4" s="154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133</v>
      </c>
      <c r="F7" s="112" t="s">
        <v>134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E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265926560</v>
      </c>
      <c r="F9" s="122">
        <v>266730434</v>
      </c>
      <c r="G9" s="125">
        <f>F9-E9</f>
        <v>803874</v>
      </c>
      <c r="H9" s="130">
        <f>(F9/E9)-1</f>
        <v>0.0030229173046874003</v>
      </c>
      <c r="I9" s="5" t="s">
        <v>135</v>
      </c>
    </row>
    <row r="10" spans="1:8" ht="15">
      <c r="A10" s="11"/>
      <c r="B10" s="12"/>
      <c r="C10" s="16"/>
      <c r="D10" s="100"/>
      <c r="G10" s="129"/>
      <c r="H10" s="130"/>
    </row>
    <row r="11" spans="1:9" ht="15.75" thickBot="1">
      <c r="A11" s="11">
        <f>A9+1</f>
        <v>2</v>
      </c>
      <c r="B11" s="12"/>
      <c r="C11" s="6" t="s">
        <v>6</v>
      </c>
      <c r="D11" s="49" t="s">
        <v>5</v>
      </c>
      <c r="E11" s="136">
        <v>18731376</v>
      </c>
      <c r="F11" s="136">
        <v>18732020</v>
      </c>
      <c r="G11" s="137">
        <f>F11-E11</f>
        <v>644</v>
      </c>
      <c r="H11" s="130">
        <f>(F11/E11)-1</f>
        <v>3.438081644402402E-05</v>
      </c>
      <c r="I11" s="152" t="s">
        <v>144</v>
      </c>
    </row>
    <row r="12" spans="1:8" ht="15">
      <c r="A12" s="11">
        <f>A11+1</f>
        <v>3</v>
      </c>
      <c r="B12" s="19"/>
      <c r="C12" s="17" t="s">
        <v>7</v>
      </c>
      <c r="E12" s="133">
        <v>247195185</v>
      </c>
      <c r="F12" s="133">
        <v>247998414</v>
      </c>
      <c r="G12" s="134">
        <f>F12-E12</f>
        <v>803229</v>
      </c>
      <c r="H12" s="130">
        <f>(F12/E12)-1</f>
        <v>0.0032493715441908044</v>
      </c>
    </row>
    <row r="13" spans="1:8" ht="15">
      <c r="A13" s="20"/>
      <c r="B13" s="19"/>
      <c r="C13" s="17"/>
      <c r="E13" s="133"/>
      <c r="F13" s="133"/>
      <c r="G13" s="135"/>
      <c r="H13" s="130"/>
    </row>
    <row r="14" spans="1:9" ht="15">
      <c r="A14" s="23">
        <f>A12+1</f>
        <v>4</v>
      </c>
      <c r="B14" s="144"/>
      <c r="C14" s="145" t="s">
        <v>105</v>
      </c>
      <c r="D14" s="146"/>
      <c r="E14" s="147">
        <v>166041681</v>
      </c>
      <c r="F14" s="147">
        <v>167012533</v>
      </c>
      <c r="G14" s="148">
        <f>F14-E14</f>
        <v>970852</v>
      </c>
      <c r="H14" s="149">
        <f>(F14/E14)-1</f>
        <v>0.005847037889239459</v>
      </c>
      <c r="I14" s="150" t="s">
        <v>136</v>
      </c>
    </row>
    <row r="15" spans="1:9" ht="15">
      <c r="A15" s="11">
        <f>A14+1</f>
        <v>5</v>
      </c>
      <c r="B15" s="19"/>
      <c r="C15" s="17" t="s">
        <v>106</v>
      </c>
      <c r="E15" s="133">
        <v>4642213</v>
      </c>
      <c r="F15" s="133">
        <v>4154952</v>
      </c>
      <c r="G15" s="148">
        <f>F15-E15</f>
        <v>-487261</v>
      </c>
      <c r="H15" s="149">
        <f>(F15/E15)-1</f>
        <v>-0.10496308549392286</v>
      </c>
      <c r="I15" s="5" t="s">
        <v>137</v>
      </c>
    </row>
    <row r="16" spans="1:8" ht="15">
      <c r="A16" s="11"/>
      <c r="B16" s="19"/>
      <c r="C16" s="21"/>
      <c r="E16" s="133"/>
      <c r="F16" s="133"/>
      <c r="G16" s="135"/>
      <c r="H16" s="130"/>
    </row>
    <row r="17" spans="1:9" ht="15">
      <c r="A17" s="11">
        <f>A15+1</f>
        <v>6</v>
      </c>
      <c r="B17" s="19"/>
      <c r="C17" s="17" t="s">
        <v>8</v>
      </c>
      <c r="E17" s="133">
        <v>-4063123</v>
      </c>
      <c r="F17" s="133">
        <v>-3956257</v>
      </c>
      <c r="G17" s="134">
        <f>F17-E17</f>
        <v>106866</v>
      </c>
      <c r="H17" s="151">
        <f>(F17/E17)-1</f>
        <v>-0.02630144349555752</v>
      </c>
      <c r="I17" s="5" t="s">
        <v>138</v>
      </c>
    </row>
    <row r="18" spans="1:8" ht="15">
      <c r="A18" s="11"/>
      <c r="B18" s="19"/>
      <c r="C18" s="21"/>
      <c r="E18" s="133"/>
      <c r="F18" s="133"/>
      <c r="G18" s="135"/>
      <c r="H18" s="130"/>
    </row>
    <row r="19" spans="1:8" ht="15">
      <c r="A19" s="22">
        <f>A17+1</f>
        <v>7</v>
      </c>
      <c r="B19" s="19"/>
      <c r="C19" s="16" t="s">
        <v>107</v>
      </c>
      <c r="E19" s="133"/>
      <c r="F19" s="133"/>
      <c r="G19" s="129"/>
      <c r="H19" s="130"/>
    </row>
    <row r="20" spans="1:8" ht="15">
      <c r="A20" s="11"/>
      <c r="B20" s="19"/>
      <c r="C20" s="21"/>
      <c r="G20" s="129"/>
      <c r="H20" s="130"/>
    </row>
    <row r="21" spans="1:9" ht="15">
      <c r="A21" s="23">
        <f>A19+1</f>
        <v>8</v>
      </c>
      <c r="B21" s="19"/>
      <c r="C21" s="17" t="s">
        <v>9</v>
      </c>
      <c r="E21" s="123">
        <v>80574414</v>
      </c>
      <c r="F21" s="123">
        <v>80787187</v>
      </c>
      <c r="G21" s="125">
        <f>F21-E21</f>
        <v>212773</v>
      </c>
      <c r="H21" s="130">
        <f>(F21/E21)-1</f>
        <v>0.0026407017989606985</v>
      </c>
      <c r="I21" s="5" t="s">
        <v>139</v>
      </c>
    </row>
    <row r="22" spans="1:8" ht="15">
      <c r="A22" s="11"/>
      <c r="B22" s="19"/>
      <c r="C22" s="21"/>
      <c r="G22" s="120"/>
      <c r="H22" s="130"/>
    </row>
    <row r="23" spans="1:8" ht="15">
      <c r="A23" s="11"/>
      <c r="B23" s="19"/>
      <c r="C23" s="21"/>
      <c r="G23" s="120"/>
      <c r="H23" s="130"/>
    </row>
    <row r="24" spans="1:8" ht="15">
      <c r="A24" s="20"/>
      <c r="B24" s="19"/>
      <c r="C24" s="17"/>
      <c r="G24" s="120"/>
      <c r="H24" s="130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8" ht="15">
      <c r="A26" s="11">
        <f>A25+1</f>
        <v>10</v>
      </c>
      <c r="B26" s="19"/>
      <c r="C26" s="6" t="s">
        <v>11</v>
      </c>
      <c r="D26" s="12"/>
      <c r="E26" s="126">
        <v>0.1417</v>
      </c>
      <c r="F26" s="126">
        <v>0.1416</v>
      </c>
      <c r="G26" s="101">
        <f>F26-E26</f>
        <v>-9.999999999998899E-05</v>
      </c>
      <c r="H26" s="130">
        <f>(F26/E26)-1</f>
        <v>-0.0007057163020465218</v>
      </c>
    </row>
    <row r="27" spans="1:8" ht="15">
      <c r="A27" s="11">
        <f>A26+1</f>
        <v>11</v>
      </c>
      <c r="B27" s="19"/>
      <c r="C27" s="6" t="s">
        <v>12</v>
      </c>
      <c r="D27" s="12"/>
      <c r="E27" s="126">
        <v>0.0118</v>
      </c>
      <c r="F27" s="126">
        <v>0.0118</v>
      </c>
      <c r="G27" s="101">
        <f>F27-E27</f>
        <v>0</v>
      </c>
      <c r="H27" s="130">
        <f>(F27/E27)-1</f>
        <v>0</v>
      </c>
    </row>
    <row r="28" spans="1:8" ht="15">
      <c r="A28" s="11"/>
      <c r="B28" s="19"/>
      <c r="C28" s="6"/>
      <c r="D28" s="12"/>
      <c r="E28" s="126"/>
      <c r="F28" s="126"/>
      <c r="G28" s="101"/>
      <c r="H28" s="130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8" ht="15">
      <c r="A30" s="11">
        <f>A29+1</f>
        <v>13</v>
      </c>
      <c r="B30" s="19"/>
      <c r="C30" s="6" t="s">
        <v>11</v>
      </c>
      <c r="D30" s="19"/>
      <c r="E30" s="126">
        <v>0.1228</v>
      </c>
      <c r="F30" s="126">
        <v>0.1228</v>
      </c>
      <c r="G30" s="101">
        <f>F30-E30</f>
        <v>0</v>
      </c>
      <c r="H30" s="130">
        <f>(F30/E30)-1</f>
        <v>0</v>
      </c>
    </row>
    <row r="31" spans="1:8" ht="15">
      <c r="A31" s="11"/>
      <c r="B31" s="19"/>
      <c r="C31" s="6"/>
      <c r="D31" s="19"/>
      <c r="E31" s="126"/>
      <c r="F31" s="126"/>
      <c r="G31" s="101"/>
      <c r="H31" s="130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0.0149</v>
      </c>
      <c r="F33" s="126">
        <v>0.0149</v>
      </c>
      <c r="G33" s="101">
        <f>F33-E33</f>
        <v>0</v>
      </c>
      <c r="H33" s="130">
        <f>(F33/E33)-1</f>
        <v>0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53" t="s">
        <v>0</v>
      </c>
      <c r="B44" s="153"/>
      <c r="C44" s="153"/>
      <c r="D44" s="153"/>
      <c r="E44" s="153"/>
      <c r="F44" s="153"/>
      <c r="G44" s="153"/>
      <c r="H44" s="153"/>
      <c r="I44" s="153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54" t="str">
        <f>A4</f>
        <v>Initial 2015 Projected Data to REVISED 2015 Projected Data</v>
      </c>
      <c r="B46" s="154"/>
      <c r="C46" s="154"/>
      <c r="D46" s="154"/>
      <c r="E46" s="154"/>
      <c r="F46" s="154"/>
      <c r="G46" s="154"/>
      <c r="H46" s="154"/>
      <c r="I46" s="154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Initial 2015 Projected Data</v>
      </c>
      <c r="F49" s="112" t="str">
        <f>F7</f>
        <v>Revised 2015 Projected Data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122">
        <v>2210936116</v>
      </c>
      <c r="F53" s="122">
        <v>2217852855</v>
      </c>
      <c r="G53" s="125">
        <f>F53-E53</f>
        <v>6916739</v>
      </c>
      <c r="H53" s="130">
        <f>(F53/E53)-1</f>
        <v>0.003128421011328708</v>
      </c>
      <c r="I53" s="5" t="s">
        <v>140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133">
        <v>24520342</v>
      </c>
      <c r="F54" s="133">
        <v>24524016</v>
      </c>
      <c r="G54" s="134">
        <f>F54-E54</f>
        <v>3674</v>
      </c>
      <c r="H54" s="130">
        <f>(F54/E54)-1</f>
        <v>0.00014983477799779266</v>
      </c>
      <c r="I54" s="152" t="s">
        <v>130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36">
        <v>4409161</v>
      </c>
      <c r="F55" s="136">
        <v>4409822</v>
      </c>
      <c r="G55" s="137">
        <f>F55-E55</f>
        <v>661</v>
      </c>
      <c r="H55" s="130">
        <f>(F55/E55)-1</f>
        <v>0.00014991514258611005</v>
      </c>
      <c r="I55" s="152" t="s">
        <v>130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33">
        <v>2239865619</v>
      </c>
      <c r="F56" s="133">
        <v>2246786693</v>
      </c>
      <c r="G56" s="134">
        <f>F56-E56</f>
        <v>6921074</v>
      </c>
      <c r="H56" s="130">
        <f>(F56/E56)-1</f>
        <v>0.003089950549395093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33"/>
      <c r="F57" s="133"/>
      <c r="G57" s="139"/>
      <c r="H57" s="130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33"/>
      <c r="F58" s="133"/>
      <c r="G58" s="139"/>
      <c r="H58" s="130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33">
        <v>466258063</v>
      </c>
      <c r="F59" s="133">
        <v>466380037</v>
      </c>
      <c r="G59" s="134">
        <f>F59-E59</f>
        <v>121974</v>
      </c>
      <c r="H59" s="130">
        <f>(F59/E59)-1</f>
        <v>0.00026160191035673463</v>
      </c>
      <c r="I59" s="5" t="s">
        <v>141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33">
        <v>10181244</v>
      </c>
      <c r="F60" s="133">
        <v>10182769</v>
      </c>
      <c r="G60" s="134">
        <f>F60-E60</f>
        <v>1525</v>
      </c>
      <c r="H60" s="130">
        <f>(F60/E60)-1</f>
        <v>0.00014978523253139642</v>
      </c>
      <c r="I60" s="152" t="s">
        <v>130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36">
        <v>2602464</v>
      </c>
      <c r="F61" s="136">
        <v>2602853</v>
      </c>
      <c r="G61" s="137">
        <f>F61-E61</f>
        <v>389</v>
      </c>
      <c r="H61" s="130">
        <f>(F61/E61)-1</f>
        <v>0.00014947372951179538</v>
      </c>
      <c r="I61" s="152" t="s">
        <v>130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33">
        <v>479041770</v>
      </c>
      <c r="F62" s="133">
        <v>479165660</v>
      </c>
      <c r="G62" s="134">
        <f>F62-E62</f>
        <v>123890</v>
      </c>
      <c r="H62" s="130">
        <f>(F62/E62)-1</f>
        <v>0.0002586204539116732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33"/>
      <c r="F63" s="133"/>
      <c r="G63" s="139"/>
      <c r="H63" s="130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33"/>
      <c r="F64" s="133"/>
      <c r="G64" s="139"/>
      <c r="H64" s="130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33">
        <v>1744678054</v>
      </c>
      <c r="F65" s="133">
        <v>1751472818</v>
      </c>
      <c r="G65" s="134">
        <f>F65-E65</f>
        <v>6794764</v>
      </c>
      <c r="H65" s="130">
        <f>(F65/E65)-1</f>
        <v>0.0038945660974079033</v>
      </c>
      <c r="I65" s="5" t="s">
        <v>142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33">
        <v>14339098</v>
      </c>
      <c r="F66" s="133">
        <v>14341246</v>
      </c>
      <c r="G66" s="134">
        <f>F66-E66</f>
        <v>2148</v>
      </c>
      <c r="H66" s="130">
        <f>(F66/E66)-1</f>
        <v>0.0001498002175590596</v>
      </c>
      <c r="I66" s="152" t="s">
        <v>130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36">
        <v>1806698</v>
      </c>
      <c r="F67" s="136">
        <v>1806968</v>
      </c>
      <c r="G67" s="137">
        <f>F67-E67</f>
        <v>270</v>
      </c>
      <c r="H67" s="130">
        <f>(F67/E67)-1</f>
        <v>0.00014944390263349483</v>
      </c>
      <c r="I67" s="152" t="s">
        <v>130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33">
        <v>1760823849</v>
      </c>
      <c r="F68" s="133">
        <v>1767621033</v>
      </c>
      <c r="G68" s="134">
        <f>F68-E68</f>
        <v>6797184</v>
      </c>
      <c r="H68" s="130">
        <f>(F68/E68)-1</f>
        <v>0.0038602294056047093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33"/>
      <c r="F69" s="133"/>
      <c r="G69" s="139"/>
      <c r="H69" s="130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33"/>
      <c r="F70" s="133"/>
      <c r="G70" s="139"/>
      <c r="H70" s="130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33">
        <v>0</v>
      </c>
      <c r="F71" s="133">
        <v>0</v>
      </c>
      <c r="G71" s="134">
        <f>F71-E71</f>
        <v>0</v>
      </c>
      <c r="H71" s="130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49"/>
      <c r="E72" s="133">
        <v>-360537892</v>
      </c>
      <c r="F72" s="133">
        <v>-361395209</v>
      </c>
      <c r="G72" s="134">
        <f aca="true" t="shared" si="1" ref="G72:G77">F72-E72</f>
        <v>-857317</v>
      </c>
      <c r="H72" s="130">
        <f aca="true" t="shared" si="2" ref="H72:H77">(F72/E72)-1</f>
        <v>0.0023778832101231107</v>
      </c>
      <c r="I72" s="152" t="s">
        <v>143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49"/>
      <c r="E73" s="133">
        <v>-2152504</v>
      </c>
      <c r="F73" s="133">
        <v>-2158502</v>
      </c>
      <c r="G73" s="134">
        <f t="shared" si="1"/>
        <v>-5998</v>
      </c>
      <c r="H73" s="130">
        <f t="shared" si="2"/>
        <v>0.0027865221156382347</v>
      </c>
      <c r="I73" s="152" t="s">
        <v>143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49"/>
      <c r="E74" s="133">
        <v>70103277</v>
      </c>
      <c r="F74" s="133">
        <v>70104353</v>
      </c>
      <c r="G74" s="134">
        <f t="shared" si="1"/>
        <v>1076</v>
      </c>
      <c r="H74" s="130">
        <f t="shared" si="2"/>
        <v>1.5348783195978655E-05</v>
      </c>
      <c r="I74" s="152" t="s">
        <v>143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0" t="s">
        <v>34</v>
      </c>
      <c r="D75" s="49"/>
      <c r="E75" s="133">
        <v>0</v>
      </c>
      <c r="F75" s="133">
        <v>0</v>
      </c>
      <c r="G75" s="134">
        <f t="shared" si="1"/>
        <v>0</v>
      </c>
      <c r="H75" s="130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0" t="s">
        <v>35</v>
      </c>
      <c r="D76" s="48" t="s">
        <v>5</v>
      </c>
      <c r="E76" s="136">
        <v>-2730887</v>
      </c>
      <c r="F76" s="136">
        <v>-2731296</v>
      </c>
      <c r="G76" s="137">
        <f t="shared" si="1"/>
        <v>-409</v>
      </c>
      <c r="H76" s="130">
        <f t="shared" si="2"/>
        <v>0.0001497681888704694</v>
      </c>
      <c r="I76" s="152" t="s">
        <v>143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133">
        <v>-295318006</v>
      </c>
      <c r="F77" s="133">
        <v>-296180654</v>
      </c>
      <c r="G77" s="134">
        <f t="shared" si="1"/>
        <v>-862648</v>
      </c>
      <c r="H77" s="130">
        <f t="shared" si="2"/>
        <v>0.002921081622093924</v>
      </c>
      <c r="I77" s="152" t="s">
        <v>143</v>
      </c>
    </row>
    <row r="78" spans="1:9" ht="15">
      <c r="A78" s="32"/>
      <c r="B78" s="40"/>
      <c r="C78" s="38"/>
      <c r="D78" s="18"/>
      <c r="E78" s="133"/>
      <c r="F78" s="133"/>
      <c r="G78" s="139"/>
      <c r="H78" s="130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33">
        <v>0</v>
      </c>
      <c r="F79" s="133">
        <v>0</v>
      </c>
      <c r="G79" s="134">
        <f>F79-E79</f>
        <v>0</v>
      </c>
      <c r="H79" s="130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133">
        <v>0</v>
      </c>
      <c r="F80" s="133">
        <v>0</v>
      </c>
      <c r="G80" s="134">
        <f>F80-E80</f>
        <v>0</v>
      </c>
      <c r="H80" s="130">
        <v>0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133">
        <v>1103482</v>
      </c>
      <c r="F81" s="133">
        <v>1103647</v>
      </c>
      <c r="G81" s="134">
        <f>F81-E81</f>
        <v>165</v>
      </c>
      <c r="H81" s="130">
        <f>(F81/E81)-1</f>
        <v>0.00014952668009082792</v>
      </c>
      <c r="I81" s="152" t="s">
        <v>145</v>
      </c>
    </row>
    <row r="82" spans="1:8" ht="15">
      <c r="A82" s="11"/>
      <c r="B82" s="12"/>
      <c r="C82" s="38"/>
      <c r="D82" s="18"/>
      <c r="E82" s="133"/>
      <c r="F82" s="133"/>
      <c r="G82" s="139"/>
      <c r="H82" s="130"/>
    </row>
    <row r="83" spans="1:8" ht="15">
      <c r="A83" s="11">
        <f>+A81+1</f>
        <v>42</v>
      </c>
      <c r="B83" s="12"/>
      <c r="C83" s="38" t="s">
        <v>39</v>
      </c>
      <c r="D83" s="18"/>
      <c r="E83" s="133"/>
      <c r="F83" s="133"/>
      <c r="G83" s="139"/>
      <c r="H83" s="130"/>
    </row>
    <row r="84" spans="1:8" ht="15">
      <c r="A84" s="32">
        <f>+A83+1</f>
        <v>43</v>
      </c>
      <c r="B84" s="40"/>
      <c r="C84" s="38" t="s">
        <v>40</v>
      </c>
      <c r="D84" s="18"/>
      <c r="E84" s="133">
        <v>3112818</v>
      </c>
      <c r="F84" s="133">
        <v>3113420</v>
      </c>
      <c r="G84" s="134">
        <f>F84-E84</f>
        <v>602</v>
      </c>
      <c r="H84" s="130">
        <f>(F84/E84)-1</f>
        <v>0.00019339389582051503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133">
        <v>15041978</v>
      </c>
      <c r="F85" s="133">
        <v>15044232</v>
      </c>
      <c r="G85" s="134">
        <f>F85-E85</f>
        <v>2254</v>
      </c>
      <c r="H85" s="130">
        <f>(F85/E85)-1</f>
        <v>0.00014984731396361362</v>
      </c>
      <c r="I85" s="152" t="s">
        <v>145</v>
      </c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36">
        <v>1955182</v>
      </c>
      <c r="F86" s="136">
        <v>1959861</v>
      </c>
      <c r="G86" s="137">
        <f>F86-E86</f>
        <v>4679</v>
      </c>
      <c r="H86" s="130">
        <f>(F86/E86)-1</f>
        <v>0.002393127596305611</v>
      </c>
      <c r="I86" s="152" t="s">
        <v>144</v>
      </c>
    </row>
    <row r="87" spans="1:8" ht="15">
      <c r="A87" s="32">
        <f>+A86+1</f>
        <v>46</v>
      </c>
      <c r="B87" s="40"/>
      <c r="C87" s="47" t="s">
        <v>44</v>
      </c>
      <c r="D87" s="39"/>
      <c r="E87" s="133">
        <v>20109978</v>
      </c>
      <c r="F87" s="133">
        <v>20117513</v>
      </c>
      <c r="G87" s="134">
        <f>F87-E87</f>
        <v>7535</v>
      </c>
      <c r="H87" s="130">
        <f>(F87/E87)-1</f>
        <v>0.0003746896192526883</v>
      </c>
    </row>
    <row r="88" spans="1:8" ht="15">
      <c r="A88" s="11"/>
      <c r="B88" s="12"/>
      <c r="C88" s="10"/>
      <c r="D88" s="39"/>
      <c r="E88" s="122"/>
      <c r="F88" s="122"/>
      <c r="G88" s="125"/>
      <c r="H88" s="138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2">
        <v>1486719304</v>
      </c>
      <c r="F89" s="122">
        <v>1492661538</v>
      </c>
      <c r="G89" s="125">
        <f>F89-E89</f>
        <v>5942234</v>
      </c>
      <c r="H89" s="130">
        <f>(F89/E89)-1</f>
        <v>0.003996876871116495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53" t="s">
        <v>0</v>
      </c>
      <c r="B100" s="153"/>
      <c r="C100" s="153"/>
      <c r="D100" s="153"/>
      <c r="E100" s="153"/>
      <c r="F100" s="153"/>
      <c r="G100" s="153"/>
      <c r="H100" s="153"/>
      <c r="I100" s="153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54" t="str">
        <f>A4</f>
        <v>Initial 2015 Projected Data to REVISED 2015 Projected Data</v>
      </c>
      <c r="B102" s="154"/>
      <c r="C102" s="154"/>
      <c r="D102" s="154"/>
      <c r="E102" s="154"/>
      <c r="F102" s="154"/>
      <c r="G102" s="154"/>
      <c r="H102" s="154"/>
      <c r="I102" s="154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Initial 2015 Projected Data</v>
      </c>
      <c r="F105" s="112" t="str">
        <f>F7</f>
        <v>Revised 2015 Projected Data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2">
        <v>16264162</v>
      </c>
      <c r="F109" s="122">
        <v>16266599</v>
      </c>
      <c r="G109" s="125">
        <f>F109-E109</f>
        <v>2437</v>
      </c>
      <c r="H109" s="130">
        <f>(F109/E109)-1</f>
        <v>0.00014983864523721024</v>
      </c>
      <c r="I109" s="152" t="s">
        <v>145</v>
      </c>
      <c r="J109" s="31"/>
      <c r="K109" s="31"/>
    </row>
    <row r="110" spans="1:11" ht="15">
      <c r="A110" s="11"/>
      <c r="B110" s="12"/>
      <c r="C110" s="7"/>
      <c r="D110" s="18"/>
      <c r="E110" s="133"/>
      <c r="F110" s="133"/>
      <c r="G110" s="131"/>
      <c r="H110" s="130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33"/>
      <c r="F111" s="133"/>
      <c r="G111" s="131"/>
      <c r="H111" s="130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33">
        <v>6971612</v>
      </c>
      <c r="F112" s="133">
        <v>6972656</v>
      </c>
      <c r="G112" s="134">
        <f aca="true" t="shared" si="3" ref="G112:G120">F112-E112</f>
        <v>1044</v>
      </c>
      <c r="H112" s="130">
        <f aca="true" t="shared" si="4" ref="H112:H120">(F112/E112)-1</f>
        <v>0.00014975015821305782</v>
      </c>
      <c r="I112" s="152" t="s">
        <v>130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33">
        <v>485980</v>
      </c>
      <c r="F113" s="133">
        <v>487143</v>
      </c>
      <c r="G113" s="134">
        <f t="shared" si="3"/>
        <v>1163</v>
      </c>
      <c r="H113" s="130">
        <f t="shared" si="4"/>
        <v>0.002393102596814689</v>
      </c>
      <c r="I113" s="152" t="s">
        <v>144</v>
      </c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33">
        <v>3631</v>
      </c>
      <c r="F114" s="133">
        <v>3631</v>
      </c>
      <c r="G114" s="134">
        <f t="shared" si="3"/>
        <v>0</v>
      </c>
      <c r="H114" s="130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33">
        <v>0</v>
      </c>
      <c r="F115" s="133">
        <v>0</v>
      </c>
      <c r="G115" s="134">
        <f t="shared" si="3"/>
        <v>0</v>
      </c>
      <c r="H115" s="130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33">
        <v>0</v>
      </c>
      <c r="F116" s="133">
        <v>0</v>
      </c>
      <c r="G116" s="134">
        <f t="shared" si="3"/>
        <v>0</v>
      </c>
      <c r="H116" s="130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33">
        <v>0</v>
      </c>
      <c r="F117" s="133">
        <v>0</v>
      </c>
      <c r="G117" s="134">
        <f t="shared" si="3"/>
        <v>0</v>
      </c>
      <c r="H117" s="130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33">
        <v>231340</v>
      </c>
      <c r="F118" s="133">
        <v>231374</v>
      </c>
      <c r="G118" s="134">
        <f t="shared" si="3"/>
        <v>34</v>
      </c>
      <c r="H118" s="130">
        <f t="shared" si="4"/>
        <v>0.00014696982795880942</v>
      </c>
      <c r="I118" s="152" t="s">
        <v>130</v>
      </c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36">
        <v>945817</v>
      </c>
      <c r="F119" s="136">
        <v>945959</v>
      </c>
      <c r="G119" s="137">
        <f t="shared" si="3"/>
        <v>142</v>
      </c>
      <c r="H119" s="130">
        <f t="shared" si="4"/>
        <v>0.0001501347512256057</v>
      </c>
      <c r="I119" s="152" t="s">
        <v>130</v>
      </c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33">
        <v>8638380</v>
      </c>
      <c r="F120" s="133">
        <v>8640764</v>
      </c>
      <c r="G120" s="134">
        <f t="shared" si="3"/>
        <v>2384</v>
      </c>
      <c r="H120" s="130">
        <f t="shared" si="4"/>
        <v>0.00027597767173936916</v>
      </c>
      <c r="I120" s="31"/>
      <c r="J120" s="31"/>
      <c r="K120" s="31"/>
    </row>
    <row r="121" spans="1:11" ht="15">
      <c r="A121" s="11"/>
      <c r="B121" s="12"/>
      <c r="C121" s="7"/>
      <c r="D121" s="18"/>
      <c r="E121" s="133"/>
      <c r="F121" s="133"/>
      <c r="G121" s="139"/>
      <c r="H121" s="130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36">
        <v>0</v>
      </c>
      <c r="F122" s="136">
        <v>0</v>
      </c>
      <c r="G122" s="137">
        <f>F122-E122</f>
        <v>0</v>
      </c>
      <c r="H122" s="130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33">
        <v>24902542</v>
      </c>
      <c r="F123" s="133">
        <v>24907362</v>
      </c>
      <c r="G123" s="134">
        <f>F123-E123</f>
        <v>4820</v>
      </c>
      <c r="H123" s="130">
        <f>(F123/E123)-1</f>
        <v>0.0001935545375246761</v>
      </c>
      <c r="I123" s="31"/>
      <c r="J123" s="31"/>
      <c r="K123" s="31"/>
    </row>
    <row r="124" spans="1:11" ht="15">
      <c r="A124" s="11"/>
      <c r="B124" s="12"/>
      <c r="C124" s="50"/>
      <c r="D124" s="39"/>
      <c r="E124" s="133"/>
      <c r="F124" s="133"/>
      <c r="G124" s="139"/>
      <c r="H124" s="130"/>
      <c r="I124" s="31"/>
      <c r="J124" s="31"/>
      <c r="K124" s="31"/>
    </row>
    <row r="125" spans="1:11" ht="15">
      <c r="A125" s="5"/>
      <c r="C125" s="60"/>
      <c r="D125" s="39"/>
      <c r="E125" s="133"/>
      <c r="F125" s="133"/>
      <c r="G125" s="139"/>
      <c r="H125" s="130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33"/>
      <c r="F126" s="133"/>
      <c r="G126" s="139"/>
      <c r="H126" s="130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33">
        <v>32872939</v>
      </c>
      <c r="F127" s="133">
        <v>32877864</v>
      </c>
      <c r="G127" s="134">
        <f aca="true" t="shared" si="7" ref="G127:G132">F127-E127</f>
        <v>4925</v>
      </c>
      <c r="H127" s="130">
        <f>(F127/E127)-1</f>
        <v>0.00014981927840396203</v>
      </c>
      <c r="I127" s="152" t="s">
        <v>145</v>
      </c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33">
        <v>0</v>
      </c>
      <c r="F128" s="133">
        <v>0</v>
      </c>
      <c r="G128" s="134">
        <f t="shared" si="7"/>
        <v>0</v>
      </c>
      <c r="H128" s="130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33">
        <v>0</v>
      </c>
      <c r="F129" s="133">
        <v>0</v>
      </c>
      <c r="G129" s="134">
        <f t="shared" si="7"/>
        <v>0</v>
      </c>
      <c r="H129" s="130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33">
        <v>1464832</v>
      </c>
      <c r="F130" s="133">
        <v>1465051</v>
      </c>
      <c r="G130" s="134">
        <f t="shared" si="7"/>
        <v>219</v>
      </c>
      <c r="H130" s="130">
        <f>(F130/E130)-1</f>
        <v>0.0001495051992310703</v>
      </c>
      <c r="I130" s="152" t="s">
        <v>130</v>
      </c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36">
        <v>720252</v>
      </c>
      <c r="F131" s="136">
        <v>720360</v>
      </c>
      <c r="G131" s="137">
        <f t="shared" si="7"/>
        <v>108</v>
      </c>
      <c r="H131" s="130">
        <f>(F131/E131)-1</f>
        <v>0.00014994751836860942</v>
      </c>
      <c r="I131" s="152" t="s">
        <v>130</v>
      </c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33">
        <v>35058022</v>
      </c>
      <c r="F132" s="133">
        <v>35063275</v>
      </c>
      <c r="G132" s="134">
        <f t="shared" si="7"/>
        <v>5253</v>
      </c>
      <c r="H132" s="130">
        <f>(F132/E132)-1</f>
        <v>0.00014983731826045954</v>
      </c>
      <c r="I132" s="31"/>
      <c r="J132" s="31"/>
      <c r="K132" s="31"/>
    </row>
    <row r="133" spans="1:11" ht="15">
      <c r="A133" s="11"/>
      <c r="B133" s="12"/>
      <c r="C133" s="38"/>
      <c r="D133" s="18"/>
      <c r="E133" s="133"/>
      <c r="F133" s="133"/>
      <c r="G133" s="139"/>
      <c r="H133" s="130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33"/>
      <c r="F134" s="133"/>
      <c r="G134" s="139"/>
      <c r="H134" s="130"/>
      <c r="I134" s="31"/>
      <c r="J134" s="31"/>
      <c r="K134" s="31"/>
    </row>
    <row r="135" spans="1:11" ht="15">
      <c r="A135" s="11">
        <f aca="true" t="shared" si="8" ref="A135:A140">+A134+1</f>
        <v>69</v>
      </c>
      <c r="B135" s="12"/>
      <c r="C135" s="38" t="s">
        <v>68</v>
      </c>
      <c r="D135" s="18"/>
      <c r="E135" s="133"/>
      <c r="F135" s="133"/>
      <c r="G135" s="139"/>
      <c r="H135" s="130"/>
      <c r="I135" s="31"/>
      <c r="J135" s="31"/>
      <c r="K135" s="31"/>
    </row>
    <row r="136" spans="1:11" ht="15">
      <c r="A136" s="11">
        <f t="shared" si="8"/>
        <v>70</v>
      </c>
      <c r="B136" s="12"/>
      <c r="C136" s="38" t="s">
        <v>69</v>
      </c>
      <c r="D136" s="18" t="s">
        <v>22</v>
      </c>
      <c r="E136" s="133">
        <v>960195</v>
      </c>
      <c r="F136" s="133">
        <v>960339</v>
      </c>
      <c r="G136" s="134">
        <f>F136-E136</f>
        <v>144</v>
      </c>
      <c r="H136" s="130">
        <f>(F136/E136)-1</f>
        <v>0.00014996953743762198</v>
      </c>
      <c r="J136" s="31"/>
      <c r="K136" s="31"/>
    </row>
    <row r="137" spans="1:11" ht="15">
      <c r="A137" s="11">
        <f t="shared" si="8"/>
        <v>71</v>
      </c>
      <c r="B137" s="12"/>
      <c r="C137" s="38" t="s">
        <v>70</v>
      </c>
      <c r="D137" s="18"/>
      <c r="E137" s="133"/>
      <c r="F137" s="133"/>
      <c r="G137" s="139"/>
      <c r="H137" s="130"/>
      <c r="I137" s="31"/>
      <c r="J137" s="31"/>
      <c r="K137" s="31"/>
    </row>
    <row r="138" spans="1:11" ht="15">
      <c r="A138" s="11">
        <f t="shared" si="8"/>
        <v>72</v>
      </c>
      <c r="B138" s="12"/>
      <c r="C138" s="38" t="s">
        <v>71</v>
      </c>
      <c r="D138" s="18" t="s">
        <v>43</v>
      </c>
      <c r="E138" s="133">
        <v>16697235</v>
      </c>
      <c r="F138" s="133">
        <v>16737186</v>
      </c>
      <c r="G138" s="134">
        <f>F138-E138</f>
        <v>39951</v>
      </c>
      <c r="H138" s="130">
        <f>(F138/E138)-1</f>
        <v>0.002392671601016527</v>
      </c>
      <c r="I138" s="152" t="s">
        <v>144</v>
      </c>
      <c r="J138" s="31"/>
      <c r="K138" s="31"/>
    </row>
    <row r="139" spans="1:11" ht="15">
      <c r="A139" s="11">
        <f t="shared" si="8"/>
        <v>73</v>
      </c>
      <c r="B139" s="12"/>
      <c r="C139" s="38" t="s">
        <v>72</v>
      </c>
      <c r="D139" s="18"/>
      <c r="E139" s="133"/>
      <c r="F139" s="133"/>
      <c r="G139" s="139"/>
      <c r="H139" s="130"/>
      <c r="I139" s="31"/>
      <c r="J139" s="31"/>
      <c r="K139" s="31"/>
    </row>
    <row r="140" spans="1:11" ht="15.75" thickBot="1">
      <c r="A140" s="11">
        <f t="shared" si="8"/>
        <v>74</v>
      </c>
      <c r="B140" s="12"/>
      <c r="C140" s="38" t="s">
        <v>73</v>
      </c>
      <c r="D140" s="18" t="str">
        <f>+D138</f>
        <v>GP</v>
      </c>
      <c r="E140" s="136">
        <v>29336</v>
      </c>
      <c r="F140" s="136">
        <v>29406</v>
      </c>
      <c r="G140" s="137">
        <f>F140-E140</f>
        <v>70</v>
      </c>
      <c r="H140" s="130">
        <f>(F140/E140)-1</f>
        <v>0.002386146713935</v>
      </c>
      <c r="I140" s="152" t="s">
        <v>144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33">
        <v>17686766</v>
      </c>
      <c r="F141" s="133">
        <v>17726931</v>
      </c>
      <c r="G141" s="134">
        <f>F141-E141</f>
        <v>40165</v>
      </c>
      <c r="H141" s="130">
        <f>(F141/E141)-1</f>
        <v>0.002270906959474628</v>
      </c>
      <c r="I141" s="31"/>
      <c r="J141" s="31"/>
      <c r="K141" s="31"/>
    </row>
    <row r="142" spans="1:11" ht="15">
      <c r="A142" s="11"/>
      <c r="B142" s="12"/>
      <c r="C142" s="38"/>
      <c r="D142" s="18"/>
      <c r="E142" s="133"/>
      <c r="F142" s="133"/>
      <c r="G142" s="131"/>
      <c r="H142" s="130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33"/>
      <c r="F143" s="133"/>
      <c r="G143" s="131"/>
      <c r="H143" s="130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0.3896</v>
      </c>
      <c r="F144" s="126">
        <v>0.3896</v>
      </c>
      <c r="G144" s="134">
        <f>F144-E144</f>
        <v>0</v>
      </c>
      <c r="H144" s="130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0.4475</v>
      </c>
      <c r="F145" s="126">
        <v>0.4475</v>
      </c>
      <c r="G145" s="134">
        <f>F145-E145</f>
        <v>0</v>
      </c>
      <c r="H145" s="130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33"/>
      <c r="F146" s="133"/>
      <c r="G146" s="131"/>
      <c r="H146" s="130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27">
        <v>1.6382</v>
      </c>
      <c r="F147" s="127">
        <v>1.6382</v>
      </c>
      <c r="G147" s="134">
        <f>F147-E147</f>
        <v>0</v>
      </c>
      <c r="H147" s="130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33">
        <v>-2043696</v>
      </c>
      <c r="F148" s="133">
        <v>-2043696</v>
      </c>
      <c r="G148" s="134">
        <f>F148-E148</f>
        <v>0</v>
      </c>
      <c r="H148" s="130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33"/>
      <c r="F149" s="133"/>
      <c r="G149" s="131"/>
      <c r="H149" s="130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33">
        <v>58489355</v>
      </c>
      <c r="F150" s="133">
        <v>58723130</v>
      </c>
      <c r="G150" s="134">
        <f>F150-E150</f>
        <v>233775</v>
      </c>
      <c r="H150" s="130">
        <f>(F150/E150)-1</f>
        <v>0.003996881141876241</v>
      </c>
      <c r="I150" s="31" t="s">
        <v>129</v>
      </c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36">
        <v>-916888</v>
      </c>
      <c r="F151" s="136">
        <v>-919446</v>
      </c>
      <c r="G151" s="137">
        <f>F151-E151</f>
        <v>-2558</v>
      </c>
      <c r="H151" s="130">
        <f>(F151/E151)-1</f>
        <v>0.0027898718273116074</v>
      </c>
      <c r="I151" s="152" t="s">
        <v>146</v>
      </c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33">
        <v>57572467</v>
      </c>
      <c r="F152" s="133">
        <v>57803684</v>
      </c>
      <c r="G152" s="134">
        <f>F152-E152</f>
        <v>231217</v>
      </c>
      <c r="H152" s="130">
        <f>(F152/E152)-1</f>
        <v>0.004016103739310051</v>
      </c>
    </row>
    <row r="153" spans="1:8" ht="15">
      <c r="A153" s="11"/>
      <c r="B153" s="12"/>
      <c r="C153" s="50"/>
      <c r="D153" s="39"/>
      <c r="E153" s="133"/>
      <c r="F153" s="133"/>
      <c r="G153" s="131"/>
      <c r="H153" s="130"/>
    </row>
    <row r="154" spans="1:9" ht="15">
      <c r="A154" s="11">
        <f>+A152+1</f>
        <v>85</v>
      </c>
      <c r="B154" s="12"/>
      <c r="C154" s="61" t="s">
        <v>81</v>
      </c>
      <c r="D154" s="39" t="s">
        <v>17</v>
      </c>
      <c r="E154" s="133">
        <v>130706763</v>
      </c>
      <c r="F154" s="133">
        <v>131229181</v>
      </c>
      <c r="G154" s="134">
        <f>F154-E154</f>
        <v>522418</v>
      </c>
      <c r="H154" s="130">
        <f>(F154/E154)-1</f>
        <v>0.0039968704603294825</v>
      </c>
      <c r="I154" s="5" t="s">
        <v>147</v>
      </c>
    </row>
    <row r="155" spans="1:8" ht="15">
      <c r="A155" s="11"/>
      <c r="B155" s="12"/>
      <c r="C155" s="61"/>
      <c r="D155" s="39"/>
      <c r="E155" s="133"/>
      <c r="F155" s="133"/>
      <c r="G155" s="131"/>
      <c r="H155" s="130"/>
    </row>
    <row r="156" spans="1:9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2">
        <v>265926560</v>
      </c>
      <c r="F156" s="122">
        <v>266730434</v>
      </c>
      <c r="G156" s="125">
        <f>F156-E156</f>
        <v>803874</v>
      </c>
      <c r="H156" s="130">
        <f>(F156/E156)-1</f>
        <v>0.0030229173046874003</v>
      </c>
      <c r="I156" s="5" t="s">
        <v>148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53" t="s">
        <v>0</v>
      </c>
      <c r="B162" s="153"/>
      <c r="C162" s="153"/>
      <c r="D162" s="153"/>
      <c r="E162" s="153"/>
      <c r="F162" s="153"/>
      <c r="G162" s="153"/>
      <c r="H162" s="153"/>
      <c r="I162" s="153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54" t="str">
        <f>A4</f>
        <v>Initial 2015 Projected Data to REVISED 2015 Projected Data</v>
      </c>
      <c r="B164" s="154"/>
      <c r="C164" s="154"/>
      <c r="D164" s="154"/>
      <c r="E164" s="154"/>
      <c r="F164" s="154"/>
      <c r="G164" s="154"/>
      <c r="H164" s="154"/>
      <c r="I164" s="154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Initial 2015 Projected Data</v>
      </c>
      <c r="F167" s="112" t="str">
        <f>F7</f>
        <v>Revised 2015 Projected Data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2">
        <v>2322496103</v>
      </c>
      <c r="F171" s="122">
        <v>2329412842</v>
      </c>
      <c r="G171" s="125">
        <f>F171-E171</f>
        <v>6916739</v>
      </c>
      <c r="H171" s="130">
        <f>(F171/E171)-1</f>
        <v>0.002978148807683878</v>
      </c>
      <c r="I171" s="5" t="s">
        <v>135</v>
      </c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33">
        <v>36448388</v>
      </c>
      <c r="F172" s="133">
        <v>36448388</v>
      </c>
      <c r="G172" s="134">
        <f>F172-E172</f>
        <v>0</v>
      </c>
      <c r="H172" s="130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36">
        <v>75111598</v>
      </c>
      <c r="F173" s="136">
        <v>75111598</v>
      </c>
      <c r="G173" s="137">
        <f>F173-E173</f>
        <v>0</v>
      </c>
      <c r="H173" s="130">
        <f>(F173/E173)-1</f>
        <v>0</v>
      </c>
      <c r="I173" s="124"/>
    </row>
    <row r="174" spans="1:9" ht="15">
      <c r="A174" s="11">
        <f>+A173+1</f>
        <v>90</v>
      </c>
      <c r="B174" s="12"/>
      <c r="C174" s="8" t="s">
        <v>88</v>
      </c>
      <c r="D174" s="60"/>
      <c r="E174" s="133">
        <v>2210936116</v>
      </c>
      <c r="F174" s="133">
        <v>2217852855</v>
      </c>
      <c r="G174" s="134">
        <f>F174-E174</f>
        <v>6916739</v>
      </c>
      <c r="H174" s="130">
        <f>(F174/E174)-1</f>
        <v>0.003128421011328708</v>
      </c>
      <c r="I174" s="5" t="s">
        <v>135</v>
      </c>
    </row>
    <row r="175" spans="1:8" ht="15">
      <c r="A175" s="11"/>
      <c r="B175" s="12"/>
      <c r="C175" s="28"/>
      <c r="D175" s="37"/>
      <c r="E175" s="133"/>
      <c r="F175" s="133"/>
      <c r="G175" s="131"/>
      <c r="H175" s="130"/>
    </row>
    <row r="176" spans="1:8" ht="15">
      <c r="A176" s="11">
        <f>+A174+1</f>
        <v>91</v>
      </c>
      <c r="B176" s="12"/>
      <c r="C176" s="8" t="s">
        <v>89</v>
      </c>
      <c r="D176" s="60"/>
      <c r="E176" s="133"/>
      <c r="F176" s="133"/>
      <c r="G176" s="131"/>
      <c r="H176" s="130"/>
    </row>
    <row r="177" spans="1:8" ht="15.75">
      <c r="A177" s="11"/>
      <c r="B177" s="12"/>
      <c r="C177" s="65"/>
      <c r="D177" s="68"/>
      <c r="E177" s="133"/>
      <c r="F177" s="133"/>
      <c r="G177" s="131"/>
      <c r="H177" s="130"/>
    </row>
    <row r="178" spans="1:8" ht="15">
      <c r="A178" s="11">
        <f>A176+1</f>
        <v>92</v>
      </c>
      <c r="B178" s="12"/>
      <c r="C178" s="7" t="s">
        <v>90</v>
      </c>
      <c r="D178" s="18"/>
      <c r="E178" s="133"/>
      <c r="F178" s="133"/>
      <c r="G178" s="131"/>
      <c r="H178" s="130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33">
        <v>0</v>
      </c>
      <c r="F179" s="133">
        <v>0</v>
      </c>
      <c r="G179" s="134">
        <f>F179-E179</f>
        <v>0</v>
      </c>
      <c r="H179" s="130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33">
        <v>9741347</v>
      </c>
      <c r="F180" s="133">
        <v>9742806</v>
      </c>
      <c r="G180" s="134">
        <f>F180-E180</f>
        <v>1459</v>
      </c>
      <c r="H180" s="130">
        <f>(F180/E180)-1</f>
        <v>0.00014977394809978506</v>
      </c>
      <c r="I180" s="152" t="s">
        <v>145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33">
        <v>0</v>
      </c>
      <c r="F181" s="133">
        <v>0</v>
      </c>
      <c r="G181" s="134">
        <f>F181-E181</f>
        <v>0</v>
      </c>
      <c r="H181" s="130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36">
        <v>0</v>
      </c>
      <c r="F182" s="136">
        <v>0</v>
      </c>
      <c r="G182" s="137">
        <f>F182-E182</f>
        <v>0</v>
      </c>
      <c r="H182" s="130">
        <v>0</v>
      </c>
    </row>
    <row r="183" spans="1:9" ht="15">
      <c r="A183" s="11">
        <f>+A182+1</f>
        <v>97</v>
      </c>
      <c r="B183" s="12"/>
      <c r="C183" s="38" t="s">
        <v>4</v>
      </c>
      <c r="D183" s="18"/>
      <c r="E183" s="133">
        <v>9741347</v>
      </c>
      <c r="F183" s="133">
        <v>9742806</v>
      </c>
      <c r="G183" s="134">
        <f>F183-E183</f>
        <v>1459</v>
      </c>
      <c r="H183" s="130">
        <f>(F183/E183)-1</f>
        <v>0.00014977394809978506</v>
      </c>
      <c r="I183" s="152" t="s">
        <v>145</v>
      </c>
    </row>
    <row r="184" spans="1:8" ht="15">
      <c r="A184" s="11"/>
      <c r="B184" s="12"/>
      <c r="C184" s="38" t="s">
        <v>13</v>
      </c>
      <c r="D184" s="28"/>
      <c r="E184" s="133"/>
      <c r="F184" s="133"/>
      <c r="G184" s="131"/>
      <c r="H184" s="130"/>
    </row>
    <row r="185" spans="1:8" ht="15">
      <c r="A185" s="11">
        <f>+A183+1</f>
        <v>98</v>
      </c>
      <c r="B185" s="12"/>
      <c r="C185" s="38" t="s">
        <v>92</v>
      </c>
      <c r="D185" s="18"/>
      <c r="E185" s="133"/>
      <c r="F185" s="133"/>
      <c r="G185" s="131"/>
      <c r="H185" s="130"/>
    </row>
    <row r="186" spans="1:8" ht="15">
      <c r="A186" s="11">
        <f>+A185+1</f>
        <v>99</v>
      </c>
      <c r="B186" s="12"/>
      <c r="C186" s="18" t="s">
        <v>93</v>
      </c>
      <c r="D186" s="102"/>
      <c r="E186" s="133">
        <v>0</v>
      </c>
      <c r="F186" s="133">
        <v>0</v>
      </c>
      <c r="G186" s="134">
        <f>F186-E186</f>
        <v>0</v>
      </c>
      <c r="H186" s="130">
        <v>0</v>
      </c>
    </row>
    <row r="187" spans="1:8" ht="15">
      <c r="A187" s="11"/>
      <c r="B187" s="12"/>
      <c r="C187" s="38"/>
      <c r="D187" s="18"/>
      <c r="E187" s="133"/>
      <c r="F187" s="133"/>
      <c r="G187" s="131"/>
      <c r="H187" s="130"/>
    </row>
    <row r="188" spans="1:8" ht="15">
      <c r="A188" s="11">
        <f>+A186+1</f>
        <v>100</v>
      </c>
      <c r="B188" s="12"/>
      <c r="C188" s="38" t="s">
        <v>94</v>
      </c>
      <c r="D188" s="18"/>
      <c r="E188" s="133"/>
      <c r="F188" s="133"/>
      <c r="G188" s="131"/>
      <c r="H188" s="130"/>
    </row>
    <row r="189" spans="1:8" ht="15">
      <c r="A189" s="11">
        <f>+A188+1</f>
        <v>101</v>
      </c>
      <c r="B189" s="46"/>
      <c r="C189" s="38" t="s">
        <v>95</v>
      </c>
      <c r="D189" s="70"/>
      <c r="E189" s="133">
        <v>2209740911</v>
      </c>
      <c r="F189" s="133">
        <v>2209740911</v>
      </c>
      <c r="G189" s="134">
        <f>F189-E189</f>
        <v>0</v>
      </c>
      <c r="H189" s="130">
        <f>(F189/E189)-1</f>
        <v>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33">
        <v>0</v>
      </c>
      <c r="F190" s="133">
        <v>0</v>
      </c>
      <c r="G190" s="134">
        <f>F190-E190</f>
        <v>0</v>
      </c>
      <c r="H190" s="130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36">
        <v>2759641044</v>
      </c>
      <c r="F191" s="136">
        <v>2759641044</v>
      </c>
      <c r="G191" s="137">
        <f>F191-E191</f>
        <v>0</v>
      </c>
      <c r="H191" s="130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33">
        <v>4969381955</v>
      </c>
      <c r="F192" s="133">
        <v>4969381955</v>
      </c>
      <c r="G192" s="134">
        <f>F192-E192</f>
        <v>0</v>
      </c>
      <c r="H192" s="130">
        <f>(F192/E192)-1</f>
        <v>0</v>
      </c>
    </row>
    <row r="193" spans="1:11" ht="15">
      <c r="A193" s="11"/>
      <c r="B193" s="12"/>
      <c r="C193" s="66"/>
      <c r="D193" s="60"/>
      <c r="G193" s="131"/>
      <c r="H193" s="130"/>
      <c r="K193" s="71"/>
    </row>
    <row r="194" spans="1:8" ht="15">
      <c r="A194" s="11"/>
      <c r="B194" s="12"/>
      <c r="C194" s="38"/>
      <c r="D194" s="18"/>
      <c r="G194" s="131"/>
      <c r="H194" s="130"/>
    </row>
    <row r="195" spans="1:21" ht="15">
      <c r="A195" s="11"/>
      <c r="B195" s="12"/>
      <c r="C195" s="38" t="s">
        <v>110</v>
      </c>
      <c r="D195" s="72"/>
      <c r="G195" s="131"/>
      <c r="H195" s="130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126">
        <v>0.4447</v>
      </c>
      <c r="F196" s="126">
        <v>0.4447</v>
      </c>
      <c r="G196" s="134">
        <f>F196-E196</f>
        <v>0</v>
      </c>
      <c r="H196" s="130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126">
        <v>0</v>
      </c>
      <c r="F197" s="126">
        <v>0</v>
      </c>
      <c r="G197" s="134">
        <f>F197-E197</f>
        <v>0</v>
      </c>
      <c r="H197" s="130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126">
        <v>0.5553</v>
      </c>
      <c r="F198" s="126">
        <v>0.5553</v>
      </c>
      <c r="G198" s="134">
        <f>F198-E198</f>
        <v>0</v>
      </c>
      <c r="H198" s="130">
        <f>(F198/E198)-1</f>
        <v>0</v>
      </c>
    </row>
    <row r="199" spans="1:8" ht="15">
      <c r="A199" s="11"/>
      <c r="B199" s="46"/>
      <c r="C199" s="38"/>
      <c r="D199" s="49"/>
      <c r="G199" s="101"/>
      <c r="H199" s="130"/>
    </row>
    <row r="200" spans="2:8" ht="15">
      <c r="B200" s="12"/>
      <c r="C200" s="38" t="s">
        <v>111</v>
      </c>
      <c r="D200" s="49"/>
      <c r="G200" s="101"/>
      <c r="H200" s="130"/>
    </row>
    <row r="201" spans="1:8" ht="15">
      <c r="A201" s="11">
        <f>+A198+1</f>
        <v>108</v>
      </c>
      <c r="B201" s="12"/>
      <c r="C201" s="38" t="s">
        <v>95</v>
      </c>
      <c r="D201" s="49"/>
      <c r="E201" s="127">
        <v>0.0591</v>
      </c>
      <c r="F201" s="127">
        <v>0.0591</v>
      </c>
      <c r="G201" s="140">
        <f>F201-E201</f>
        <v>0</v>
      </c>
      <c r="H201" s="130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27">
        <v>0</v>
      </c>
      <c r="F202" s="127">
        <v>0</v>
      </c>
      <c r="G202" s="140">
        <f>F202-E202</f>
        <v>0</v>
      </c>
      <c r="H202" s="130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27">
        <v>0.111</v>
      </c>
      <c r="F203" s="127">
        <v>0.111</v>
      </c>
      <c r="G203" s="140">
        <f>F203-E203</f>
        <v>0</v>
      </c>
      <c r="H203" s="130">
        <f>(F203/E203)-1</f>
        <v>0</v>
      </c>
    </row>
    <row r="204" spans="1:8" ht="15">
      <c r="A204" s="11"/>
      <c r="B204" s="12"/>
      <c r="C204" s="38"/>
      <c r="D204" s="39"/>
      <c r="E204" s="127"/>
      <c r="F204" s="127"/>
      <c r="G204" s="141"/>
      <c r="H204" s="130"/>
    </row>
    <row r="205" spans="1:8" ht="15">
      <c r="A205" s="11"/>
      <c r="B205" s="12"/>
      <c r="C205" s="38" t="s">
        <v>112</v>
      </c>
      <c r="D205" s="39"/>
      <c r="E205" s="127"/>
      <c r="F205" s="127"/>
      <c r="G205" s="141"/>
      <c r="H205" s="130"/>
    </row>
    <row r="206" spans="1:8" ht="15">
      <c r="A206" s="11">
        <f>A203+1</f>
        <v>111</v>
      </c>
      <c r="B206" s="12"/>
      <c r="C206" s="38" t="s">
        <v>95</v>
      </c>
      <c r="D206" s="39"/>
      <c r="E206" s="127">
        <v>0.0263</v>
      </c>
      <c r="F206" s="127">
        <v>0.0263</v>
      </c>
      <c r="G206" s="140">
        <f>F206-E206</f>
        <v>0</v>
      </c>
      <c r="H206" s="130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27">
        <v>0</v>
      </c>
      <c r="F207" s="127">
        <v>0</v>
      </c>
      <c r="G207" s="140">
        <f>F207-E207</f>
        <v>0</v>
      </c>
      <c r="H207" s="130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28">
        <v>0.0616</v>
      </c>
      <c r="F208" s="128">
        <v>0.0616</v>
      </c>
      <c r="G208" s="143">
        <f>F208-E208</f>
        <v>0</v>
      </c>
      <c r="H208" s="130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27">
        <v>0.0879</v>
      </c>
      <c r="F209" s="127">
        <v>0.0879</v>
      </c>
      <c r="G209" s="140">
        <f>F209-E209</f>
        <v>0</v>
      </c>
      <c r="H209" s="130">
        <f>(F209/E209)-1</f>
        <v>0</v>
      </c>
    </row>
    <row r="210" spans="1:8" ht="15">
      <c r="A210" s="11"/>
      <c r="B210" s="12"/>
      <c r="C210" s="38"/>
      <c r="D210" s="39"/>
      <c r="G210" s="131"/>
      <c r="H210" s="130"/>
    </row>
    <row r="211" spans="1:8" ht="15">
      <c r="A211" s="11"/>
      <c r="B211" s="12"/>
      <c r="C211" s="38" t="s">
        <v>117</v>
      </c>
      <c r="D211" s="39"/>
      <c r="G211" s="131"/>
      <c r="H211" s="130"/>
    </row>
    <row r="212" spans="1:8" ht="15">
      <c r="A212" s="11">
        <f>A209+1</f>
        <v>115</v>
      </c>
      <c r="B212" s="12"/>
      <c r="C212" s="38" t="s">
        <v>118</v>
      </c>
      <c r="D212" s="39"/>
      <c r="E212" s="126">
        <v>0.35</v>
      </c>
      <c r="F212" s="126">
        <v>0.35</v>
      </c>
      <c r="G212" s="134">
        <f>F212-E212</f>
        <v>0</v>
      </c>
      <c r="H212" s="130">
        <f>(F212/E212)-1</f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26">
        <v>0.0609</v>
      </c>
      <c r="F213" s="126">
        <v>0.0609</v>
      </c>
      <c r="G213" s="134">
        <f>F213-E213</f>
        <v>0</v>
      </c>
      <c r="H213" s="130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126">
        <v>0</v>
      </c>
      <c r="F214" s="126">
        <v>0</v>
      </c>
      <c r="G214" s="134">
        <f>F214-E214</f>
        <v>0</v>
      </c>
      <c r="H214" s="130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1"/>
      <c r="H215" s="130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1"/>
      <c r="H216" s="130"/>
    </row>
    <row r="217" spans="1:8" ht="15">
      <c r="A217" s="11"/>
      <c r="B217" s="12"/>
      <c r="C217" s="75" t="s">
        <v>99</v>
      </c>
      <c r="D217" s="85" t="s">
        <v>5</v>
      </c>
      <c r="E217" s="132">
        <v>1</v>
      </c>
      <c r="F217" s="132">
        <v>1</v>
      </c>
      <c r="G217" s="142">
        <f>F217-E217</f>
        <v>0</v>
      </c>
      <c r="H217" s="130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32">
        <v>0.225263</v>
      </c>
      <c r="F218" s="132">
        <v>0.225802</v>
      </c>
      <c r="G218" s="142">
        <f>F218-E218</f>
        <v>0.0005390000000000117</v>
      </c>
      <c r="H218" s="130">
        <f>(F218/E218)-1</f>
        <v>0.002392758686513119</v>
      </c>
      <c r="I218" s="152" t="s">
        <v>149</v>
      </c>
    </row>
    <row r="219" spans="1:9" ht="15">
      <c r="A219" s="11"/>
      <c r="B219" s="12"/>
      <c r="C219" s="75" t="s">
        <v>101</v>
      </c>
      <c r="D219" s="85" t="s">
        <v>79</v>
      </c>
      <c r="E219" s="132">
        <v>0.273858</v>
      </c>
      <c r="F219" s="132">
        <v>0.274622</v>
      </c>
      <c r="G219" s="142">
        <f>F219-E219</f>
        <v>0.0007639999999999869</v>
      </c>
      <c r="H219" s="130">
        <f>(F219/E219)-1</f>
        <v>0.0027897669595191577</v>
      </c>
      <c r="I219" s="152" t="s">
        <v>149</v>
      </c>
    </row>
    <row r="220" spans="1:9" ht="15">
      <c r="A220" s="11"/>
      <c r="B220" s="12"/>
      <c r="C220" s="75" t="s">
        <v>102</v>
      </c>
      <c r="D220" s="85" t="s">
        <v>19</v>
      </c>
      <c r="E220" s="132">
        <v>0.951965</v>
      </c>
      <c r="F220" s="132">
        <v>0.952108</v>
      </c>
      <c r="G220" s="142">
        <f>F220-E220</f>
        <v>0.00014300000000000423</v>
      </c>
      <c r="H220" s="130">
        <f>(F220/E220)-1</f>
        <v>0.00015021560666617084</v>
      </c>
      <c r="I220" s="152" t="s">
        <v>149</v>
      </c>
    </row>
    <row r="221" spans="1:9" ht="15">
      <c r="A221" s="11"/>
      <c r="B221" s="12"/>
      <c r="C221" s="74" t="s">
        <v>103</v>
      </c>
      <c r="D221" s="79" t="s">
        <v>22</v>
      </c>
      <c r="E221" s="132">
        <v>0.076276</v>
      </c>
      <c r="F221" s="132">
        <v>0.076287</v>
      </c>
      <c r="G221" s="142">
        <f>F221-E221</f>
        <v>1.0999999999997123E-05</v>
      </c>
      <c r="H221" s="130">
        <f>(F221/E221)-1</f>
        <v>0.00014421312077184112</v>
      </c>
      <c r="I221" s="152" t="s">
        <v>131</v>
      </c>
    </row>
    <row r="222" spans="1:8" ht="15">
      <c r="A222" s="11"/>
      <c r="B222" s="12"/>
      <c r="C222" s="74" t="s">
        <v>104</v>
      </c>
      <c r="D222" s="79" t="s">
        <v>17</v>
      </c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2014-08-28T21:10:30Z</dcterms:created>
  <dcterms:modified xsi:type="dcterms:W3CDTF">2014-10-31T15:27:25Z</dcterms:modified>
  <cp:category/>
  <cp:version/>
  <cp:contentType/>
  <cp:contentStatus/>
</cp:coreProperties>
</file>